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A37F2138-C0FA-4DEC-BA1B-DE7C637A163C}" xr6:coauthVersionLast="45" xr6:coauthVersionMax="45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D42" i="3" s="1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C42" i="3"/>
  <c r="F26" i="2"/>
  <c r="E26" i="2"/>
  <c r="B26" i="2"/>
  <c r="D26" i="2"/>
  <c r="H118" i="1"/>
  <c r="H98" i="1"/>
  <c r="G79" i="1"/>
  <c r="C79" i="1"/>
  <c r="H43" i="1"/>
  <c r="H23" i="1"/>
  <c r="H13" i="1"/>
  <c r="D4" i="1"/>
  <c r="E4" i="4"/>
  <c r="E27" i="4" s="1"/>
  <c r="D79" i="1"/>
  <c r="D5" i="3"/>
  <c r="D79" i="3" s="1"/>
  <c r="F79" i="1"/>
  <c r="C16" i="4"/>
  <c r="C27" i="4" s="1"/>
  <c r="C5" i="3"/>
  <c r="C79" i="3" s="1"/>
  <c r="G5" i="3"/>
  <c r="G79" i="3" s="1"/>
  <c r="F4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G11" i="4"/>
  <c r="H42" i="3" l="1"/>
  <c r="G26" i="2"/>
  <c r="H79" i="1"/>
  <c r="C154" i="1"/>
  <c r="G154" i="1"/>
  <c r="F154" i="1"/>
  <c r="H4" i="1"/>
  <c r="H154" i="1" s="1"/>
  <c r="D154" i="1"/>
  <c r="G4" i="4"/>
  <c r="G27" i="4" s="1"/>
  <c r="H79" i="3"/>
  <c r="E154" i="1"/>
  <c r="E79" i="3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<sst xmlns="http://schemas.openxmlformats.org/spreadsheetml/2006/main" count="473" uniqueCount="330">
  <si>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</si>
  <si>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</si>
  <si>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</si>
  <si>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</si>
  <si>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</si>
  <si>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</si>
  <si>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</si>
  <si>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</si>
  <si>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</si>
  <si>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</si>
  <si>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</si>
  <si>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</si>
  <si>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</si>
  <si>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</si>
  <si>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</si>
  <si>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</si>
  <si>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</si>
  <si>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</si>
  <si>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</si>
  <si>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</si>
  <si>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</si>
  <si>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</si>
  <si>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</si>
  <si>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</si>
  <si>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</si>
  <si>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</si>
  <si>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</si>
  <si>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</si>
  <si>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</si>
  <si>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</si>
  <si>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</si>
  <si>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</si>
  <si>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</si>
  <si>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</si>
  <si>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</si>
  <si>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</si>
  <si>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</si>
  <si>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</si>
  <si>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</si>
  <si>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</si>
  <si>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</si>
  <si>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</si>
  <si>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</si>
  <si>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</si>
  <si>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</si>
  <si>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</si>
  <si>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</si>
  <si>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</si>
  <si>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</si>
  <si>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</si>
  <si>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</si>
  <si>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</si>
  <si>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</si>
  <si>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</si>
  <si>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</si>
  <si>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</si>
  <si>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</si>
  <si>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</si>
  <si>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</si>
  <si>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</si>
  <si>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</si>
  <si>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</si>
  <si>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</si>
  <si>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</si>
  <si>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</si>
  <si>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</si>
  <si>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</si>
  <si>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</si>
  <si>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</si>
  <si>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</si>
  <si>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</si>
  <si>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</si>
  <si>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</si>
  <si>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</si>
  <si>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</si>
  <si>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</si>
  <si>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</si>
  <si>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</si>
  <si>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</si>
  <si>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</si>
  <si>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</si>
  <si>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</si>
  <si>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</si>
  <si>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</si>
  <si>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</si>
  <si>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</si>
  <si>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</si>
  <si>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</si>
  <si>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</si>
  <si>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</si>
  <si>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</si>
  <si>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</si>
  <si>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</si>
  <si>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</si>
  <si>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</si>
  <si>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</si>
  <si>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</si>
  <si>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</si>
  <si>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</si>
  <si>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</si>
  <si>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</si>
  <si>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</si>
  <si>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</si>
  <si>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</si>
  <si>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</si>
  <si>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</si>
  <si>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</si>
  <si>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</si>
  <si>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</si>
  <si>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</si>
  <si>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</si>
  <si>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</si>
  <si>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</si>
  <si>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</si>
  <si>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</si>
  <si>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</si>
  <si>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</si>
  <si>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</si>
  <si>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</si>
  <si>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</si>
  <si>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</si>
  <si>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</si>
  <si>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</si>
  <si>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</si>
  <si>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</si>
  <si>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</si>
  <si>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</si>
  <si>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</si>
  <si>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</si>
  <si>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</si>
  <si>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</si>
  <si>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</si>
  <si>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</si>
  <si>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</si>
  <si>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</si>
  <si>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</si>
  <si>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</si>
  <si>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</si>
  <si>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</si>
  <si>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</si>
  <si>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</si>
  <si>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</si>
  <si>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</si>
  <si>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</si>
  <si>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</si>
  <si>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</si>
  <si>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</si>
  <si>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</si>
  <si>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</si>
  <si>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</si>
  <si>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</si>
  <si>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</si>
  <si>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</si>
  <si>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</si>
  <si>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</si>
  <si>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</si>
  <si>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</si>
  <si>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</si>
  <si>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</si>
  <si>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</si>
  <si>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</si>
  <si>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</si>
  <si>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</si>
  <si>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</si>
  <si>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</si>
  <si>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</si>
  <si>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</si>
  <si>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</si>
  <si>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</si>
  <si>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</si>
  <si>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</si>
  <si>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</si>
  <si>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</si>
  <si>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</si>
  <si>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</si>
  <si>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</si>
  <si>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</si>
  <si>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</si>
  <si>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</si>
  <si>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</si>
  <si>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</si>
  <si>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</si>
  <si>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</si>
  <si>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</si>
  <si>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</si>
  <si>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</si>
  <si>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</si>
  <si>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</si>
  <si>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</si>
  <si>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</si>
  <si>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</si>
  <si>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</si>
  <si>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</si>
  <si>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</si>
  <si>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</si>
  <si>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</si>
  <si>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</si>
  <si>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</si>
  <si>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</si>
  <si>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</si>
  <si>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</si>
  <si>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</si>
  <si>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</si>
  <si>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</si>
  <si>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</si>
  <si>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</si>
  <si>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</si>
  <si>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</si>
  <si>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</si>
  <si>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</si>
  <si>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</si>
  <si>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</si>
  <si>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</si>
  <si>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</si>
  <si>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</si>
  <si>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</si>
  <si>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</si>
  <si>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</si>
  <si>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</si>
  <si>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</si>
  <si>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</si>
  <si>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</si>
  <si>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</si>
  <si>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</si>
  <si>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</si>
  <si>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</si>
  <si>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</si>
  <si>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</si>
  <si>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</si>
  <si>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</si>
  <si>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</si>
  <si>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</si>
  <si>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</si>
  <si>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</si>
  <si>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</si>
  <si>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</si>
  <si>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</si>
  <si>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</si>
  <si>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</si>
  <si>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</si>
  <si>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</si>
  <si>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</si>
  <si>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</si>
  <si>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</si>
  <si>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</si>
  <si>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</si>
  <si>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</si>
  <si>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</si>
  <si>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</si>
  <si>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</si>
  <si>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</si>
  <si>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</si>
  <si>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</si>
  <si>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</si>
  <si>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</si>
  <si>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</si>
  <si>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</si>
  <si>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</si>
  <si>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</si>
  <si>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</si>
  <si>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</si>
  <si>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</si>
  <si>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</si>
  <si>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</si>
  <si>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</si>
  <si>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</si>
  <si>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</si>
  <si>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</si>
  <si>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</si>
  <si>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</si>
  <si>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</si>
  <si>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</si>
  <si>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</si>
  <si>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</si>
  <si>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</si>
  <si>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</si>
  <si>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</si>
  <si>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</si>
  <si>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</si>
  <si>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</si>
  <si>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</si>
  <si>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</si>
  <si>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</si>
  <si>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</si>
  <si>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</si>
  <si>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</si>
  <si>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</si>
  <si>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</si>
  <si>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</si>
  <si>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</si>
  <si>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</si>
  <si>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</si>
  <si>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</si>
  <si>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</si>
  <si>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</si>
  <si>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</si>
  <si>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</si>
  <si>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</si>
  <si>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</si>
  <si>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</si>
  <si>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</si>
  <si>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</si>
  <si>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</si>
  <si>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</si>
  <si>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</si>
  <si>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</si>
  <si>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</si>
  <si>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</si>
  <si>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</si>
  <si>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</si>
  <si>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</si>
  <si>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</si>
  <si>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</si>
  <si>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</si>
  <si>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</si>
  <si>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</si>
  <si>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</si>
  <si>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</si>
  <si>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</si>
  <si>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</si>
  <si>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</si>
  <si>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</si>
  <si>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</si>
  <si>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POLITECNICA DE JUVENTINO ROSAS
Clasificación por Objeto del Gasto (Capítulo y Concepto)
al 30 de Septiembre de 2020
PESOS</t>
  </si>
  <si>
    <t>0101 DESPACHO DEL RECTOR</t>
  </si>
  <si>
    <t>0201 DESPACHO DE LA SECRETARIA ACADEMICA</t>
  </si>
  <si>
    <t>0301 DESPACHO DE LA SECRETARIA ADMVA.</t>
  </si>
  <si>
    <t>UNIVERSIDAD POLITECNICA DE JUVENTINO ROSAS
Estado Analítico del Ejercicio del Presupuesto de Egresos Detallado - LDF
Clasificación Administrativa
al 30 de Septiembre de 2020
PESOS</t>
  </si>
  <si>
    <t>UNIVERSIDAD POLITECNICA DE JUVENTINO ROSAS
Estado Analítico del Ejercicio del Presupuesto de Egresos Detallado - LDF
Clasificación Funcional (Finalidad y Función)
al 30 de Septiembre de 2020
PESOS</t>
  </si>
  <si>
    <t>UNIVERSIDAD POLITECNICA DE JUVENTINO ROSAS
Estado Analítico del Ejercicio del Presupuesto de Egresos Detallado - LDF
Clasificación de Servicios Personales por Categoría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</si>
</sst>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2"/>
    </xf>
    <xf numFmtId="4" fontId="6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/>
  <cols>
    <col min="1" max="16384" width="12" style="33"/>
  </cols>
  <sheetData>
    <row r="1" spans="1:2">
      <c r="A1" s="32"/>
      <c r="B1" s="32"/>
    </row>
    <row r="2020" spans="1:1">
      <c r="A2020" s="34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5"/>
  <sheetViews>
    <sheetView showGridLines="0" topLeftCell="A88" workbookViewId="0">
      <selection activeCell="E95" sqref="E95:E98"/>
    </sheetView>
  </sheetViews>
  <sheetFormatPr baseColWidth="10" defaultColWidth="12" defaultRowHeight="13.2"/>
  <cols>
    <col min="1" max="1" width="4.77734375" style="1" customWidth="1"/>
    <col min="2" max="2" width="90.77734375" style="1" customWidth="1"/>
    <col min="3" max="8" width="16.77734375" style="1" customWidth="1"/>
    <col min="9" max="16384" width="12" style="1"/>
  </cols>
  <sheetData>
    <row r="1" spans="1:8" ht="45.9" customHeight="1">
      <c r="A1" s="61" t="s">
        <v>323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0.399999999999999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40561973.259999998</v>
      </c>
      <c r="D4" s="5">
        <f t="shared" ref="D4:H4" si="0">D5+D13+D23+D33+D43+D53+D57+D66+D70</f>
        <v>3811673.68</v>
      </c>
      <c r="E4" s="5">
        <f t="shared" si="0"/>
        <v>44373646.939999998</v>
      </c>
      <c r="F4" s="5">
        <f t="shared" si="0"/>
        <v>31265959.709999997</v>
      </c>
      <c r="G4" s="5">
        <f t="shared" si="0"/>
        <v>31265959.709999997</v>
      </c>
      <c r="H4" s="5">
        <f t="shared" si="0"/>
        <v>13107687.229999999</v>
      </c>
    </row>
    <row r="5" spans="1:8">
      <c r="A5" s="56" t="s">
        <v>9</v>
      </c>
      <c r="B5" s="57"/>
      <c r="C5" s="6">
        <f>SUM(C6:C12)</f>
        <v>32150473.119999997</v>
      </c>
      <c r="D5" s="6">
        <f t="shared" ref="D5:H5" si="1">SUM(D6:D12)</f>
        <v>606382.47</v>
      </c>
      <c r="E5" s="6">
        <f t="shared" si="1"/>
        <v>32756855.59</v>
      </c>
      <c r="F5" s="6">
        <f t="shared" si="1"/>
        <v>25394177.43</v>
      </c>
      <c r="G5" s="6">
        <f t="shared" si="1"/>
        <v>25394177.43</v>
      </c>
      <c r="H5" s="6">
        <f t="shared" si="1"/>
        <v>7362678.1600000001</v>
      </c>
    </row>
    <row r="6" spans="1:8">
      <c r="A6" s="35" t="s">
        <v>145</v>
      </c>
      <c r="B6" s="36" t="s">
        <v>10</v>
      </c>
      <c r="C6" s="7">
        <v>15169654.5</v>
      </c>
      <c r="D6" s="7">
        <v>81222.2</v>
      </c>
      <c r="E6" s="7">
        <f>C6+D6</f>
        <v>15250876.699999999</v>
      </c>
      <c r="F6" s="7">
        <v>12962162.76</v>
      </c>
      <c r="G6" s="7">
        <v>12962162.76</v>
      </c>
      <c r="H6" s="7">
        <f>E6-F6</f>
        <v>2288713.9399999995</v>
      </c>
    </row>
    <row r="7" spans="1:8">
      <c r="A7" s="35" t="s">
        <v>146</v>
      </c>
      <c r="B7" s="36" t="s">
        <v>11</v>
      </c>
      <c r="C7" s="7">
        <v>9668814.6199999992</v>
      </c>
      <c r="D7" s="7">
        <v>357439.8</v>
      </c>
      <c r="E7" s="7">
        <f t="shared" ref="E7:E12" si="2">C7+D7</f>
        <v>10026254.42</v>
      </c>
      <c r="F7" s="7">
        <v>6364090</v>
      </c>
      <c r="G7" s="7">
        <v>6364090</v>
      </c>
      <c r="H7" s="7">
        <f t="shared" ref="H7:H70" si="3">E7-F7</f>
        <v>3662164.42</v>
      </c>
    </row>
    <row r="8" spans="1:8">
      <c r="A8" s="35" t="s">
        <v>147</v>
      </c>
      <c r="B8" s="36" t="s">
        <v>12</v>
      </c>
      <c r="C8" s="7">
        <v>346508</v>
      </c>
      <c r="D8" s="7">
        <v>119798.37</v>
      </c>
      <c r="E8" s="7">
        <f t="shared" si="2"/>
        <v>466306.37</v>
      </c>
      <c r="F8" s="7">
        <v>22021.97</v>
      </c>
      <c r="G8" s="7">
        <v>22021.97</v>
      </c>
      <c r="H8" s="7">
        <f t="shared" si="3"/>
        <v>444284.4</v>
      </c>
    </row>
    <row r="9" spans="1:8">
      <c r="A9" s="35" t="s">
        <v>148</v>
      </c>
      <c r="B9" s="36" t="s">
        <v>13</v>
      </c>
      <c r="C9" s="7">
        <v>3158072</v>
      </c>
      <c r="D9" s="7">
        <v>0</v>
      </c>
      <c r="E9" s="7">
        <f t="shared" si="2"/>
        <v>3158072</v>
      </c>
      <c r="F9" s="7">
        <v>2693351.46</v>
      </c>
      <c r="G9" s="7">
        <v>2693351.46</v>
      </c>
      <c r="H9" s="7">
        <f t="shared" si="3"/>
        <v>464720.54000000004</v>
      </c>
    </row>
    <row r="10" spans="1:8">
      <c r="A10" s="35" t="s">
        <v>149</v>
      </c>
      <c r="B10" s="36" t="s">
        <v>14</v>
      </c>
      <c r="C10" s="7">
        <v>3807424</v>
      </c>
      <c r="D10" s="7">
        <v>47922.1</v>
      </c>
      <c r="E10" s="7">
        <f t="shared" si="2"/>
        <v>3855346.1</v>
      </c>
      <c r="F10" s="7">
        <v>3352551.24</v>
      </c>
      <c r="G10" s="7">
        <v>3352551.24</v>
      </c>
      <c r="H10" s="7">
        <f t="shared" si="3"/>
        <v>502794.85999999987</v>
      </c>
    </row>
    <row r="11" spans="1:8">
      <c r="A11" s="35" t="s">
        <v>150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151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757193.01</v>
      </c>
      <c r="D13" s="6">
        <f t="shared" ref="D13:G13" si="4">SUM(D14:D22)</f>
        <v>648985.5</v>
      </c>
      <c r="E13" s="6">
        <f t="shared" si="4"/>
        <v>1406178.51</v>
      </c>
      <c r="F13" s="6">
        <f t="shared" si="4"/>
        <v>534617.52</v>
      </c>
      <c r="G13" s="6">
        <f t="shared" si="4"/>
        <v>534617.52</v>
      </c>
      <c r="H13" s="6">
        <f t="shared" si="3"/>
        <v>871560.99</v>
      </c>
    </row>
    <row r="14" spans="1:8">
      <c r="A14" s="35" t="s">
        <v>152</v>
      </c>
      <c r="B14" s="36" t="s">
        <v>18</v>
      </c>
      <c r="C14" s="7">
        <v>218947.7</v>
      </c>
      <c r="D14" s="7">
        <v>235528.24</v>
      </c>
      <c r="E14" s="7">
        <f t="shared" ref="E14:E22" si="5">C14+D14</f>
        <v>454475.94</v>
      </c>
      <c r="F14" s="7">
        <v>164483.01</v>
      </c>
      <c r="G14" s="7">
        <v>164483.01</v>
      </c>
      <c r="H14" s="7">
        <f t="shared" si="3"/>
        <v>289992.93</v>
      </c>
    </row>
    <row r="15" spans="1:8">
      <c r="A15" s="35" t="s">
        <v>153</v>
      </c>
      <c r="B15" s="36" t="s">
        <v>19</v>
      </c>
      <c r="C15" s="7">
        <v>80880</v>
      </c>
      <c r="D15" s="7">
        <v>11632.37</v>
      </c>
      <c r="E15" s="7">
        <f t="shared" si="5"/>
        <v>92512.37</v>
      </c>
      <c r="F15" s="7">
        <v>55720.19</v>
      </c>
      <c r="G15" s="7">
        <v>55720.19</v>
      </c>
      <c r="H15" s="7">
        <f t="shared" si="3"/>
        <v>36792.179999999993</v>
      </c>
    </row>
    <row r="16" spans="1:8">
      <c r="A16" s="35" t="s">
        <v>154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155</v>
      </c>
      <c r="B17" s="36" t="s">
        <v>21</v>
      </c>
      <c r="C17" s="7">
        <v>25500</v>
      </c>
      <c r="D17" s="7">
        <v>68658.44</v>
      </c>
      <c r="E17" s="7">
        <f t="shared" si="5"/>
        <v>94158.44</v>
      </c>
      <c r="F17" s="7">
        <v>35489.64</v>
      </c>
      <c r="G17" s="7">
        <v>35489.64</v>
      </c>
      <c r="H17" s="7">
        <f t="shared" si="3"/>
        <v>58668.800000000003</v>
      </c>
    </row>
    <row r="18" spans="1:8">
      <c r="A18" s="35" t="s">
        <v>156</v>
      </c>
      <c r="B18" s="36" t="s">
        <v>22</v>
      </c>
      <c r="C18" s="7">
        <v>30980</v>
      </c>
      <c r="D18" s="7">
        <v>53359</v>
      </c>
      <c r="E18" s="7">
        <f t="shared" si="5"/>
        <v>84339</v>
      </c>
      <c r="F18" s="7">
        <v>65657.7</v>
      </c>
      <c r="G18" s="7">
        <v>65657.7</v>
      </c>
      <c r="H18" s="7">
        <f t="shared" si="3"/>
        <v>18681.300000000003</v>
      </c>
    </row>
    <row r="19" spans="1:8">
      <c r="A19" s="35" t="s">
        <v>157</v>
      </c>
      <c r="B19" s="36" t="s">
        <v>23</v>
      </c>
      <c r="C19" s="7">
        <v>175643.38</v>
      </c>
      <c r="D19" s="7">
        <v>0</v>
      </c>
      <c r="E19" s="7">
        <f t="shared" si="5"/>
        <v>175643.38</v>
      </c>
      <c r="F19" s="7">
        <v>0</v>
      </c>
      <c r="G19" s="7">
        <v>0</v>
      </c>
      <c r="H19" s="7">
        <f t="shared" si="3"/>
        <v>175643.38</v>
      </c>
    </row>
    <row r="20" spans="1:8">
      <c r="A20" s="35" t="s">
        <v>158</v>
      </c>
      <c r="B20" s="36" t="s">
        <v>24</v>
      </c>
      <c r="C20" s="7">
        <v>93250</v>
      </c>
      <c r="D20" s="7">
        <v>-22300</v>
      </c>
      <c r="E20" s="7">
        <f t="shared" si="5"/>
        <v>70950</v>
      </c>
      <c r="F20" s="7">
        <v>54037.71</v>
      </c>
      <c r="G20" s="7">
        <v>54037.71</v>
      </c>
      <c r="H20" s="7">
        <f t="shared" si="3"/>
        <v>16912.29</v>
      </c>
    </row>
    <row r="21" spans="1:8">
      <c r="A21" s="35" t="s">
        <v>159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160</v>
      </c>
      <c r="B22" s="36" t="s">
        <v>26</v>
      </c>
      <c r="C22" s="7">
        <v>131991.93</v>
      </c>
      <c r="D22" s="7">
        <v>302107.45</v>
      </c>
      <c r="E22" s="7">
        <f t="shared" si="5"/>
        <v>434099.38</v>
      </c>
      <c r="F22" s="7">
        <v>159229.26999999999</v>
      </c>
      <c r="G22" s="7">
        <v>159229.26999999999</v>
      </c>
      <c r="H22" s="7">
        <f t="shared" si="3"/>
        <v>274870.11</v>
      </c>
    </row>
    <row r="23" spans="1:8">
      <c r="A23" s="56" t="s">
        <v>27</v>
      </c>
      <c r="B23" s="57"/>
      <c r="C23" s="6">
        <f>SUM(C24:C32)</f>
        <v>6786487.1299999999</v>
      </c>
      <c r="D23" s="6">
        <f t="shared" ref="D23:G23" si="6">SUM(D24:D32)</f>
        <v>996571.88000000012</v>
      </c>
      <c r="E23" s="6">
        <f t="shared" si="6"/>
        <v>7783059.0099999998</v>
      </c>
      <c r="F23" s="6">
        <f t="shared" si="6"/>
        <v>3709500.49</v>
      </c>
      <c r="G23" s="6">
        <f t="shared" si="6"/>
        <v>3709500.49</v>
      </c>
      <c r="H23" s="6">
        <f t="shared" si="3"/>
        <v>4073558.5199999996</v>
      </c>
    </row>
    <row r="24" spans="1:8">
      <c r="A24" s="35" t="s">
        <v>161</v>
      </c>
      <c r="B24" s="36" t="s">
        <v>28</v>
      </c>
      <c r="C24" s="7">
        <v>502441.6</v>
      </c>
      <c r="D24" s="7">
        <v>280714.7</v>
      </c>
      <c r="E24" s="7">
        <f t="shared" ref="E24:E32" si="7">C24+D24</f>
        <v>783156.3</v>
      </c>
      <c r="F24" s="7">
        <v>438188.02</v>
      </c>
      <c r="G24" s="7">
        <v>438188.02</v>
      </c>
      <c r="H24" s="7">
        <f t="shared" si="3"/>
        <v>344968.28</v>
      </c>
    </row>
    <row r="25" spans="1:8">
      <c r="A25" s="35" t="s">
        <v>162</v>
      </c>
      <c r="B25" s="36" t="s">
        <v>29</v>
      </c>
      <c r="C25" s="7">
        <v>334240</v>
      </c>
      <c r="D25" s="7">
        <v>15105</v>
      </c>
      <c r="E25" s="7">
        <f t="shared" si="7"/>
        <v>349345</v>
      </c>
      <c r="F25" s="7">
        <v>179029.88</v>
      </c>
      <c r="G25" s="7">
        <v>179029.88</v>
      </c>
      <c r="H25" s="7">
        <f t="shared" si="3"/>
        <v>170315.12</v>
      </c>
    </row>
    <row r="26" spans="1:8">
      <c r="A26" s="35" t="s">
        <v>163</v>
      </c>
      <c r="B26" s="36" t="s">
        <v>30</v>
      </c>
      <c r="C26" s="7">
        <v>3000817.47</v>
      </c>
      <c r="D26" s="7">
        <v>285537.78000000003</v>
      </c>
      <c r="E26" s="7">
        <f t="shared" si="7"/>
        <v>3286355.25</v>
      </c>
      <c r="F26" s="7">
        <v>1344162.89</v>
      </c>
      <c r="G26" s="7">
        <v>1344162.89</v>
      </c>
      <c r="H26" s="7">
        <f t="shared" si="3"/>
        <v>1942192.36</v>
      </c>
    </row>
    <row r="27" spans="1:8">
      <c r="A27" s="35" t="s">
        <v>164</v>
      </c>
      <c r="B27" s="36" t="s">
        <v>31</v>
      </c>
      <c r="C27" s="7">
        <v>455070.42</v>
      </c>
      <c r="D27" s="7">
        <v>17509.29</v>
      </c>
      <c r="E27" s="7">
        <f t="shared" si="7"/>
        <v>472579.70999999996</v>
      </c>
      <c r="F27" s="7">
        <v>471059.56</v>
      </c>
      <c r="G27" s="7">
        <v>471059.56</v>
      </c>
      <c r="H27" s="7">
        <f t="shared" si="3"/>
        <v>1520.1499999999651</v>
      </c>
    </row>
    <row r="28" spans="1:8">
      <c r="A28" s="35" t="s">
        <v>165</v>
      </c>
      <c r="B28" s="36" t="s">
        <v>32</v>
      </c>
      <c r="C28" s="7">
        <v>1316635.47</v>
      </c>
      <c r="D28" s="7">
        <v>-38114.5</v>
      </c>
      <c r="E28" s="7">
        <f t="shared" si="7"/>
        <v>1278520.97</v>
      </c>
      <c r="F28" s="7">
        <v>622067.07999999996</v>
      </c>
      <c r="G28" s="7">
        <v>622067.07999999996</v>
      </c>
      <c r="H28" s="7">
        <f t="shared" si="3"/>
        <v>656453.89</v>
      </c>
    </row>
    <row r="29" spans="1:8">
      <c r="A29" s="35" t="s">
        <v>166</v>
      </c>
      <c r="B29" s="36" t="s">
        <v>33</v>
      </c>
      <c r="C29" s="7">
        <v>163600</v>
      </c>
      <c r="D29" s="7">
        <v>40000</v>
      </c>
      <c r="E29" s="7">
        <f t="shared" si="7"/>
        <v>203600</v>
      </c>
      <c r="F29" s="7">
        <v>123321.98</v>
      </c>
      <c r="G29" s="7">
        <v>123321.98</v>
      </c>
      <c r="H29" s="7">
        <f t="shared" si="3"/>
        <v>80278.02</v>
      </c>
    </row>
    <row r="30" spans="1:8">
      <c r="A30" s="35" t="s">
        <v>167</v>
      </c>
      <c r="B30" s="36" t="s">
        <v>34</v>
      </c>
      <c r="C30" s="7">
        <v>107246.64</v>
      </c>
      <c r="D30" s="7">
        <v>36770.300000000003</v>
      </c>
      <c r="E30" s="7">
        <f t="shared" si="7"/>
        <v>144016.94</v>
      </c>
      <c r="F30" s="7">
        <v>92162.82</v>
      </c>
      <c r="G30" s="7">
        <v>92162.82</v>
      </c>
      <c r="H30" s="7">
        <f t="shared" si="3"/>
        <v>51854.119999999995</v>
      </c>
    </row>
    <row r="31" spans="1:8">
      <c r="A31" s="35" t="s">
        <v>168</v>
      </c>
      <c r="B31" s="36" t="s">
        <v>35</v>
      </c>
      <c r="C31" s="7">
        <v>743372</v>
      </c>
      <c r="D31" s="7">
        <v>-13733.48</v>
      </c>
      <c r="E31" s="7">
        <f t="shared" si="7"/>
        <v>729638.52</v>
      </c>
      <c r="F31" s="7">
        <v>222401.45</v>
      </c>
      <c r="G31" s="7">
        <v>222401.45</v>
      </c>
      <c r="H31" s="7">
        <f t="shared" si="3"/>
        <v>507237.07</v>
      </c>
    </row>
    <row r="32" spans="1:8">
      <c r="A32" s="35" t="s">
        <v>169</v>
      </c>
      <c r="B32" s="36" t="s">
        <v>36</v>
      </c>
      <c r="C32" s="7">
        <v>163063.53</v>
      </c>
      <c r="D32" s="7">
        <v>372782.79</v>
      </c>
      <c r="E32" s="7">
        <f t="shared" si="7"/>
        <v>535846.31999999995</v>
      </c>
      <c r="F32" s="7">
        <v>217106.81</v>
      </c>
      <c r="G32" s="7">
        <v>217106.81</v>
      </c>
      <c r="H32" s="7">
        <f t="shared" si="3"/>
        <v>318739.50999999995</v>
      </c>
    </row>
    <row r="33" spans="1:8">
      <c r="A33" s="56" t="s">
        <v>37</v>
      </c>
      <c r="B33" s="57"/>
      <c r="C33" s="6">
        <f>SUM(C34:C42)</f>
        <v>532320</v>
      </c>
      <c r="D33" s="6">
        <f t="shared" ref="D33:G33" si="8">SUM(D34:D42)</f>
        <v>1513140</v>
      </c>
      <c r="E33" s="6">
        <f t="shared" si="8"/>
        <v>2045460</v>
      </c>
      <c r="F33" s="6">
        <f t="shared" si="8"/>
        <v>1489700.39</v>
      </c>
      <c r="G33" s="6">
        <f t="shared" si="8"/>
        <v>1489700.39</v>
      </c>
      <c r="H33" s="6">
        <f t="shared" si="3"/>
        <v>555759.6100000001</v>
      </c>
    </row>
    <row r="34" spans="1:8">
      <c r="A34" s="35" t="s">
        <v>170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171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172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173</v>
      </c>
      <c r="B37" s="36" t="s">
        <v>41</v>
      </c>
      <c r="C37" s="7">
        <v>532320</v>
      </c>
      <c r="D37" s="7">
        <v>1513140</v>
      </c>
      <c r="E37" s="7">
        <f t="shared" si="9"/>
        <v>2045460</v>
      </c>
      <c r="F37" s="7">
        <v>1489700.39</v>
      </c>
      <c r="G37" s="7">
        <v>1489700.39</v>
      </c>
      <c r="H37" s="7">
        <f t="shared" si="3"/>
        <v>555759.6100000001</v>
      </c>
    </row>
    <row r="38" spans="1:8">
      <c r="A38" s="35" t="s">
        <v>174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175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176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335500</v>
      </c>
      <c r="D43" s="6">
        <f t="shared" ref="D43:G43" si="10">SUM(D44:D52)</f>
        <v>46515.92</v>
      </c>
      <c r="E43" s="6">
        <f t="shared" si="10"/>
        <v>382015.92</v>
      </c>
      <c r="F43" s="6">
        <f t="shared" si="10"/>
        <v>137963.88</v>
      </c>
      <c r="G43" s="6">
        <f t="shared" si="10"/>
        <v>137963.88</v>
      </c>
      <c r="H43" s="6">
        <f t="shared" si="3"/>
        <v>244052.03999999998</v>
      </c>
    </row>
    <row r="44" spans="1:8">
      <c r="A44" s="35" t="s">
        <v>177</v>
      </c>
      <c r="B44" s="36" t="s">
        <v>48</v>
      </c>
      <c r="C44" s="7">
        <v>136500</v>
      </c>
      <c r="D44" s="7">
        <v>121980.49</v>
      </c>
      <c r="E44" s="7">
        <f t="shared" ref="E44:E52" si="11">C44+D44</f>
        <v>258480.49</v>
      </c>
      <c r="F44" s="7">
        <v>53422.33</v>
      </c>
      <c r="G44" s="7">
        <v>53422.33</v>
      </c>
      <c r="H44" s="7">
        <f t="shared" si="3"/>
        <v>205058.15999999997</v>
      </c>
    </row>
    <row r="45" spans="1:8">
      <c r="A45" s="35" t="s">
        <v>178</v>
      </c>
      <c r="B45" s="36" t="s">
        <v>49</v>
      </c>
      <c r="C45" s="7">
        <v>45000</v>
      </c>
      <c r="D45" s="7">
        <v>0</v>
      </c>
      <c r="E45" s="7">
        <f t="shared" si="11"/>
        <v>45000</v>
      </c>
      <c r="F45" s="7">
        <v>35904.85</v>
      </c>
      <c r="G45" s="7">
        <v>35904.85</v>
      </c>
      <c r="H45" s="7">
        <f t="shared" si="3"/>
        <v>9095.1500000000015</v>
      </c>
    </row>
    <row r="46" spans="1:8">
      <c r="A46" s="35" t="s">
        <v>179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180</v>
      </c>
      <c r="B47" s="36" t="s">
        <v>51</v>
      </c>
      <c r="C47" s="7">
        <v>9000</v>
      </c>
      <c r="D47" s="7">
        <v>0</v>
      </c>
      <c r="E47" s="7">
        <f t="shared" si="11"/>
        <v>9000</v>
      </c>
      <c r="F47" s="7">
        <v>8931</v>
      </c>
      <c r="G47" s="7">
        <v>8931</v>
      </c>
      <c r="H47" s="7">
        <f t="shared" si="3"/>
        <v>69</v>
      </c>
    </row>
    <row r="48" spans="1:8">
      <c r="A48" s="35" t="s">
        <v>181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182</v>
      </c>
      <c r="B49" s="36" t="s">
        <v>53</v>
      </c>
      <c r="C49" s="7">
        <v>145000</v>
      </c>
      <c r="D49" s="7">
        <v>-75464.570000000007</v>
      </c>
      <c r="E49" s="7">
        <f t="shared" si="11"/>
        <v>69535.429999999993</v>
      </c>
      <c r="F49" s="7">
        <v>39705.699999999997</v>
      </c>
      <c r="G49" s="7">
        <v>39705.699999999997</v>
      </c>
      <c r="H49" s="7">
        <f t="shared" si="3"/>
        <v>29829.729999999996</v>
      </c>
    </row>
    <row r="50" spans="1:8">
      <c r="A50" s="35" t="s">
        <v>183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184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185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186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187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188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77.91</v>
      </c>
      <c r="E57" s="6">
        <f t="shared" si="14"/>
        <v>77.91</v>
      </c>
      <c r="F57" s="6">
        <f t="shared" si="14"/>
        <v>0</v>
      </c>
      <c r="G57" s="6">
        <f t="shared" si="14"/>
        <v>0</v>
      </c>
      <c r="H57" s="6">
        <f t="shared" si="3"/>
        <v>77.91</v>
      </c>
    </row>
    <row r="58" spans="1:8">
      <c r="A58" s="35" t="s">
        <v>189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190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191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192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193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194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195</v>
      </c>
      <c r="B65" s="36" t="s">
        <v>69</v>
      </c>
      <c r="C65" s="7">
        <v>0</v>
      </c>
      <c r="D65" s="7">
        <v>77.91</v>
      </c>
      <c r="E65" s="7">
        <f t="shared" si="15"/>
        <v>77.91</v>
      </c>
      <c r="F65" s="7">
        <v>0</v>
      </c>
      <c r="G65" s="7">
        <v>0</v>
      </c>
      <c r="H65" s="7">
        <f t="shared" si="3"/>
        <v>77.91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196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197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321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198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199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200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201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202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203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204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26119130.329999998</v>
      </c>
      <c r="E79" s="8">
        <f t="shared" si="21"/>
        <v>26119130.329999998</v>
      </c>
      <c r="F79" s="8">
        <f t="shared" si="21"/>
        <v>19813103.059999999</v>
      </c>
      <c r="G79" s="8">
        <f t="shared" si="21"/>
        <v>19813103.059999999</v>
      </c>
      <c r="H79" s="8">
        <f t="shared" si="21"/>
        <v>6306027.2699999996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9290275.8499999996</v>
      </c>
      <c r="E80" s="8">
        <f t="shared" si="22"/>
        <v>9290275.8499999996</v>
      </c>
      <c r="F80" s="8">
        <f t="shared" si="22"/>
        <v>5739500.6399999997</v>
      </c>
      <c r="G80" s="8">
        <f t="shared" si="22"/>
        <v>5739500.6399999997</v>
      </c>
      <c r="H80" s="8">
        <f t="shared" si="22"/>
        <v>3550775.2099999995</v>
      </c>
    </row>
    <row r="81" spans="1:8">
      <c r="A81" s="35" t="s">
        <v>205</v>
      </c>
      <c r="B81" s="40" t="s">
        <v>10</v>
      </c>
      <c r="C81" s="9">
        <v>0</v>
      </c>
      <c r="D81" s="9">
        <v>5785259.7699999996</v>
      </c>
      <c r="E81" s="7">
        <f t="shared" ref="E81:E87" si="23">C81+D81</f>
        <v>5785259.7699999996</v>
      </c>
      <c r="F81" s="9">
        <v>3701396.03</v>
      </c>
      <c r="G81" s="9">
        <v>3701396.03</v>
      </c>
      <c r="H81" s="9">
        <f t="shared" ref="H81:H144" si="24">E81-F81</f>
        <v>2083863.7399999998</v>
      </c>
    </row>
    <row r="82" spans="1:8">
      <c r="A82" s="35" t="s">
        <v>206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207</v>
      </c>
      <c r="B83" s="40" t="s">
        <v>12</v>
      </c>
      <c r="C83" s="9">
        <v>0</v>
      </c>
      <c r="D83" s="9">
        <v>317421.67</v>
      </c>
      <c r="E83" s="7">
        <f t="shared" si="23"/>
        <v>317421.67</v>
      </c>
      <c r="F83" s="9">
        <v>301827.32</v>
      </c>
      <c r="G83" s="9">
        <v>301827.32</v>
      </c>
      <c r="H83" s="9">
        <f t="shared" si="24"/>
        <v>15594.349999999977</v>
      </c>
    </row>
    <row r="84" spans="1:8">
      <c r="A84" s="35" t="s">
        <v>208</v>
      </c>
      <c r="B84" s="40" t="s">
        <v>13</v>
      </c>
      <c r="C84" s="9">
        <v>0</v>
      </c>
      <c r="D84" s="9">
        <v>1800904.41</v>
      </c>
      <c r="E84" s="7">
        <f t="shared" si="23"/>
        <v>1800904.41</v>
      </c>
      <c r="F84" s="9">
        <v>788215.67</v>
      </c>
      <c r="G84" s="9">
        <v>788215.67</v>
      </c>
      <c r="H84" s="9">
        <f t="shared" si="24"/>
        <v>1012688.7399999999</v>
      </c>
    </row>
    <row r="85" spans="1:8">
      <c r="A85" s="35" t="s">
        <v>209</v>
      </c>
      <c r="B85" s="40" t="s">
        <v>14</v>
      </c>
      <c r="C85" s="9">
        <v>0</v>
      </c>
      <c r="D85" s="9">
        <v>1386690</v>
      </c>
      <c r="E85" s="7">
        <f t="shared" si="23"/>
        <v>1386690</v>
      </c>
      <c r="F85" s="9">
        <v>948061.62</v>
      </c>
      <c r="G85" s="9">
        <v>948061.62</v>
      </c>
      <c r="H85" s="9">
        <f t="shared" si="24"/>
        <v>438628.38</v>
      </c>
    </row>
    <row r="86" spans="1:8">
      <c r="A86" s="35" t="s">
        <v>210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211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1964138.2</v>
      </c>
      <c r="E88" s="8">
        <f t="shared" si="25"/>
        <v>1964138.2</v>
      </c>
      <c r="F88" s="8">
        <f t="shared" si="25"/>
        <v>1386226.3699999999</v>
      </c>
      <c r="G88" s="8">
        <f t="shared" si="25"/>
        <v>1386226.3699999999</v>
      </c>
      <c r="H88" s="8">
        <f t="shared" si="24"/>
        <v>577911.83000000007</v>
      </c>
    </row>
    <row r="89" spans="1:8">
      <c r="A89" s="35" t="s">
        <v>212</v>
      </c>
      <c r="B89" s="40" t="s">
        <v>18</v>
      </c>
      <c r="C89" s="9">
        <v>0</v>
      </c>
      <c r="D89" s="9">
        <v>1272806.44</v>
      </c>
      <c r="E89" s="7">
        <f t="shared" ref="E89:E97" si="26">C89+D89</f>
        <v>1272806.44</v>
      </c>
      <c r="F89" s="9">
        <v>987269.7</v>
      </c>
      <c r="G89" s="9">
        <v>987269.7</v>
      </c>
      <c r="H89" s="9">
        <f t="shared" si="24"/>
        <v>285536.74</v>
      </c>
    </row>
    <row r="90" spans="1:8">
      <c r="A90" s="35" t="s">
        <v>213</v>
      </c>
      <c r="B90" s="40" t="s">
        <v>19</v>
      </c>
      <c r="C90" s="9">
        <v>0</v>
      </c>
      <c r="D90" s="9">
        <v>50000</v>
      </c>
      <c r="E90" s="7">
        <f t="shared" si="26"/>
        <v>50000</v>
      </c>
      <c r="F90" s="9">
        <v>9325.43</v>
      </c>
      <c r="G90" s="9">
        <v>9325.43</v>
      </c>
      <c r="H90" s="9">
        <f t="shared" si="24"/>
        <v>40674.57</v>
      </c>
    </row>
    <row r="91" spans="1:8">
      <c r="A91" s="35" t="s">
        <v>214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215</v>
      </c>
      <c r="B92" s="40" t="s">
        <v>21</v>
      </c>
      <c r="C92" s="9">
        <v>0</v>
      </c>
      <c r="D92" s="9">
        <v>81725</v>
      </c>
      <c r="E92" s="7">
        <f t="shared" si="26"/>
        <v>81725</v>
      </c>
      <c r="F92" s="9">
        <v>47068.08</v>
      </c>
      <c r="G92" s="9">
        <v>47068.08</v>
      </c>
      <c r="H92" s="9">
        <f t="shared" si="24"/>
        <v>34656.92</v>
      </c>
    </row>
    <row r="93" spans="1:8">
      <c r="A93" s="35" t="s">
        <v>216</v>
      </c>
      <c r="B93" s="40" t="s">
        <v>22</v>
      </c>
      <c r="C93" s="9">
        <v>0</v>
      </c>
      <c r="D93" s="9">
        <v>97000</v>
      </c>
      <c r="E93" s="7">
        <f t="shared" si="26"/>
        <v>97000</v>
      </c>
      <c r="F93" s="9">
        <v>74259.22</v>
      </c>
      <c r="G93" s="9">
        <v>74259.22</v>
      </c>
      <c r="H93" s="9">
        <f t="shared" si="24"/>
        <v>22740.78</v>
      </c>
    </row>
    <row r="94" spans="1:8">
      <c r="A94" s="35" t="s">
        <v>217</v>
      </c>
      <c r="B94" s="40" t="s">
        <v>23</v>
      </c>
      <c r="C94" s="9">
        <v>0</v>
      </c>
      <c r="D94" s="9">
        <v>340286.76</v>
      </c>
      <c r="E94" s="7">
        <f t="shared" si="26"/>
        <v>340286.76</v>
      </c>
      <c r="F94" s="9">
        <v>225000</v>
      </c>
      <c r="G94" s="9">
        <v>225000</v>
      </c>
      <c r="H94" s="9">
        <f t="shared" si="24"/>
        <v>115286.76000000001</v>
      </c>
    </row>
    <row r="95" spans="1:8">
      <c r="A95" s="35" t="s">
        <v>218</v>
      </c>
      <c r="B95" s="83" t="s">
        <v>24</v>
      </c>
      <c r="C95" s="9">
        <v>0</v>
      </c>
      <c r="D95" s="84">
        <v>0</v>
      </c>
      <c r="E95" s="85">
        <f t="shared" si="26"/>
        <v>0</v>
      </c>
      <c r="F95" s="84">
        <v>0</v>
      </c>
      <c r="G95" s="9">
        <v>0</v>
      </c>
      <c r="H95" s="86">
        <f t="shared" si="24"/>
        <v>0</v>
      </c>
    </row>
    <row r="96" spans="1:8">
      <c r="A96" s="35" t="s">
        <v>219</v>
      </c>
      <c r="B96" s="83" t="s">
        <v>25</v>
      </c>
      <c r="C96" s="9"/>
      <c r="D96" s="84"/>
      <c r="E96" s="85">
        <f t="shared" si="26"/>
        <v>0</v>
      </c>
      <c r="F96" s="84"/>
      <c r="G96" s="9"/>
      <c r="H96" s="86">
        <f t="shared" si="24"/>
        <v>0</v>
      </c>
    </row>
    <row r="97" spans="1:8">
      <c r="A97" s="35" t="s">
        <v>220</v>
      </c>
      <c r="B97" s="83" t="s">
        <v>26</v>
      </c>
      <c r="C97" s="9">
        <v>0</v>
      </c>
      <c r="D97" s="84">
        <v>122320</v>
      </c>
      <c r="E97" s="85">
        <f t="shared" si="26"/>
        <v>122320</v>
      </c>
      <c r="F97" s="84">
        <v>43303.94</v>
      </c>
      <c r="G97" s="9">
        <v>43303.94</v>
      </c>
      <c r="H97" s="86">
        <f t="shared" si="24"/>
        <v>79016.06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3749102.17</v>
      </c>
      <c r="E98" s="8">
        <f t="shared" si="27"/>
        <v>3749102.17</v>
      </c>
      <c r="F98" s="8">
        <f t="shared" si="27"/>
        <v>1856567.5200000003</v>
      </c>
      <c r="G98" s="8">
        <f t="shared" si="27"/>
        <v>1856567.5200000003</v>
      </c>
      <c r="H98" s="8">
        <f t="shared" si="24"/>
        <v>1892534.6499999997</v>
      </c>
    </row>
    <row r="99" spans="1:8">
      <c r="A99" s="35" t="s">
        <v>221</v>
      </c>
      <c r="B99" s="40" t="s">
        <v>28</v>
      </c>
      <c r="C99" s="9">
        <v>0</v>
      </c>
      <c r="D99" s="9">
        <v>700101.28</v>
      </c>
      <c r="E99" s="7">
        <f t="shared" ref="E99:E107" si="28">C99+D99</f>
        <v>700101.28</v>
      </c>
      <c r="F99" s="9">
        <v>295186.5</v>
      </c>
      <c r="G99" s="9">
        <v>295186.5</v>
      </c>
      <c r="H99" s="9">
        <f t="shared" si="24"/>
        <v>404914.78</v>
      </c>
    </row>
    <row r="100" spans="1:8">
      <c r="A100" s="35" t="s">
        <v>222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223</v>
      </c>
      <c r="B101" s="40" t="s">
        <v>30</v>
      </c>
      <c r="C101" s="9">
        <v>0</v>
      </c>
      <c r="D101" s="9">
        <v>645855.91</v>
      </c>
      <c r="E101" s="7">
        <f t="shared" si="28"/>
        <v>645855.91</v>
      </c>
      <c r="F101" s="9">
        <v>303240.33</v>
      </c>
      <c r="G101" s="9">
        <v>303240.33</v>
      </c>
      <c r="H101" s="9">
        <f t="shared" si="24"/>
        <v>342615.58</v>
      </c>
    </row>
    <row r="102" spans="1:8">
      <c r="A102" s="35" t="s">
        <v>224</v>
      </c>
      <c r="B102" s="40" t="s">
        <v>31</v>
      </c>
      <c r="C102" s="9">
        <v>0</v>
      </c>
      <c r="D102" s="9">
        <v>82196</v>
      </c>
      <c r="E102" s="7">
        <f t="shared" si="28"/>
        <v>82196</v>
      </c>
      <c r="F102" s="9">
        <v>36389.769999999997</v>
      </c>
      <c r="G102" s="9">
        <v>36389.769999999997</v>
      </c>
      <c r="H102" s="9">
        <f t="shared" si="24"/>
        <v>45806.23</v>
      </c>
    </row>
    <row r="103" spans="1:8">
      <c r="A103" s="35" t="s">
        <v>225</v>
      </c>
      <c r="B103" s="40" t="s">
        <v>32</v>
      </c>
      <c r="C103" s="9">
        <v>0</v>
      </c>
      <c r="D103" s="9">
        <v>1539300.64</v>
      </c>
      <c r="E103" s="7">
        <f t="shared" si="28"/>
        <v>1539300.64</v>
      </c>
      <c r="F103" s="9">
        <v>840603.89</v>
      </c>
      <c r="G103" s="9">
        <v>840603.89</v>
      </c>
      <c r="H103" s="9">
        <f t="shared" si="24"/>
        <v>698696.74999999988</v>
      </c>
    </row>
    <row r="104" spans="1:8">
      <c r="A104" s="35" t="s">
        <v>226</v>
      </c>
      <c r="B104" s="40" t="s">
        <v>33</v>
      </c>
      <c r="C104" s="9">
        <v>0</v>
      </c>
      <c r="D104" s="9">
        <v>131200</v>
      </c>
      <c r="E104" s="7">
        <f t="shared" si="28"/>
        <v>131200</v>
      </c>
      <c r="F104" s="9">
        <v>104895.72</v>
      </c>
      <c r="G104" s="9">
        <v>104895.72</v>
      </c>
      <c r="H104" s="9">
        <f t="shared" si="24"/>
        <v>26304.28</v>
      </c>
    </row>
    <row r="105" spans="1:8">
      <c r="A105" s="35" t="s">
        <v>227</v>
      </c>
      <c r="B105" s="40" t="s">
        <v>34</v>
      </c>
      <c r="C105" s="9">
        <v>0</v>
      </c>
      <c r="D105" s="9">
        <v>158449.69</v>
      </c>
      <c r="E105" s="7">
        <f t="shared" si="28"/>
        <v>158449.69</v>
      </c>
      <c r="F105" s="9">
        <v>1387.5</v>
      </c>
      <c r="G105" s="9">
        <v>1387.5</v>
      </c>
      <c r="H105" s="9">
        <f t="shared" si="24"/>
        <v>157062.19</v>
      </c>
    </row>
    <row r="106" spans="1:8">
      <c r="A106" s="35" t="s">
        <v>228</v>
      </c>
      <c r="B106" s="40" t="s">
        <v>35</v>
      </c>
      <c r="C106" s="9">
        <v>0</v>
      </c>
      <c r="D106" s="9">
        <v>10248</v>
      </c>
      <c r="E106" s="7">
        <f t="shared" si="28"/>
        <v>10248</v>
      </c>
      <c r="F106" s="9">
        <v>1000</v>
      </c>
      <c r="G106" s="9">
        <v>1000</v>
      </c>
      <c r="H106" s="9">
        <f t="shared" si="24"/>
        <v>9248</v>
      </c>
    </row>
    <row r="107" spans="1:8">
      <c r="A107" s="35" t="s">
        <v>229</v>
      </c>
      <c r="B107" s="40" t="s">
        <v>36</v>
      </c>
      <c r="C107" s="9">
        <v>0</v>
      </c>
      <c r="D107" s="9">
        <v>481750.65</v>
      </c>
      <c r="E107" s="7">
        <f t="shared" si="28"/>
        <v>481750.65</v>
      </c>
      <c r="F107" s="9">
        <v>273863.81</v>
      </c>
      <c r="G107" s="9">
        <v>273863.81</v>
      </c>
      <c r="H107" s="9">
        <f t="shared" si="24"/>
        <v>207886.84000000003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230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231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232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233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234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235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236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1121061.75</v>
      </c>
      <c r="E118" s="8">
        <f t="shared" si="31"/>
        <v>1121061.75</v>
      </c>
      <c r="F118" s="8">
        <f t="shared" si="31"/>
        <v>836256.17</v>
      </c>
      <c r="G118" s="8">
        <f t="shared" si="31"/>
        <v>836256.17</v>
      </c>
      <c r="H118" s="8">
        <f t="shared" si="24"/>
        <v>284805.57999999996</v>
      </c>
    </row>
    <row r="119" spans="1:8">
      <c r="A119" s="35" t="s">
        <v>237</v>
      </c>
      <c r="B119" s="40" t="s">
        <v>48</v>
      </c>
      <c r="C119" s="9">
        <v>0</v>
      </c>
      <c r="D119" s="9">
        <v>1115673.8999999999</v>
      </c>
      <c r="E119" s="7">
        <f t="shared" ref="E119:E127" si="32">C119+D119</f>
        <v>1115673.8999999999</v>
      </c>
      <c r="F119" s="9">
        <v>836256.17</v>
      </c>
      <c r="G119" s="9">
        <v>836256.17</v>
      </c>
      <c r="H119" s="9">
        <f t="shared" si="24"/>
        <v>279417.72999999986</v>
      </c>
    </row>
    <row r="120" spans="1:8">
      <c r="A120" s="35" t="s">
        <v>238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239</v>
      </c>
      <c r="B121" s="40" t="s">
        <v>50</v>
      </c>
      <c r="C121" s="9">
        <v>0</v>
      </c>
      <c r="D121" s="9">
        <v>5387.85</v>
      </c>
      <c r="E121" s="7">
        <f t="shared" si="32"/>
        <v>5387.85</v>
      </c>
      <c r="F121" s="9">
        <v>0</v>
      </c>
      <c r="G121" s="9">
        <v>0</v>
      </c>
      <c r="H121" s="9">
        <f t="shared" si="24"/>
        <v>5387.85</v>
      </c>
    </row>
    <row r="122" spans="1:8">
      <c r="A122" s="35" t="s">
        <v>240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241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242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243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244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245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9994552.3599999994</v>
      </c>
      <c r="E128" s="8">
        <f t="shared" si="33"/>
        <v>9994552.3599999994</v>
      </c>
      <c r="F128" s="8">
        <f t="shared" si="33"/>
        <v>9994552.3599999994</v>
      </c>
      <c r="G128" s="8">
        <f t="shared" si="33"/>
        <v>9994552.3599999994</v>
      </c>
      <c r="H128" s="8">
        <f t="shared" si="24"/>
        <v>0</v>
      </c>
    </row>
    <row r="129" spans="1:8">
      <c r="A129" s="35" t="s">
        <v>246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247</v>
      </c>
      <c r="B130" s="40" t="s">
        <v>59</v>
      </c>
      <c r="C130" s="9">
        <v>0</v>
      </c>
      <c r="D130" s="9">
        <v>9994552.3599999994</v>
      </c>
      <c r="E130" s="7">
        <f t="shared" si="34"/>
        <v>9994552.3599999994</v>
      </c>
      <c r="F130" s="9">
        <v>9994552.3599999994</v>
      </c>
      <c r="G130" s="9">
        <v>9994552.3599999994</v>
      </c>
      <c r="H130" s="9">
        <f t="shared" si="24"/>
        <v>0</v>
      </c>
    </row>
    <row r="131" spans="1:8">
      <c r="A131" s="35" t="s">
        <v>248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249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250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251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252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253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254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255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256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257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322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258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259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260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261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262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263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264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40561973.259999998</v>
      </c>
      <c r="D154" s="8">
        <f t="shared" ref="D154:H154" si="42">D4+D79</f>
        <v>29930804.009999998</v>
      </c>
      <c r="E154" s="8">
        <f t="shared" si="42"/>
        <v>70492777.269999996</v>
      </c>
      <c r="F154" s="8">
        <f t="shared" si="42"/>
        <v>51079062.769999996</v>
      </c>
      <c r="G154" s="8">
        <f t="shared" si="42"/>
        <v>51079062.769999996</v>
      </c>
      <c r="H154" s="8">
        <f t="shared" si="42"/>
        <v>19413714.5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workbookViewId="0">
      <selection activeCell="C26" sqref="C26"/>
    </sheetView>
  </sheetViews>
  <sheetFormatPr baseColWidth="10" defaultColWidth="12" defaultRowHeight="10.199999999999999"/>
  <cols>
    <col min="1" max="1" width="45.77734375" style="11" customWidth="1"/>
    <col min="2" max="7" width="16.7773437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0.399999999999999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40561973.259999998</v>
      </c>
      <c r="C5" s="8">
        <f t="shared" ref="C5:G5" si="0">SUM(C6:C13)</f>
        <v>3811673.68</v>
      </c>
      <c r="D5" s="8">
        <f t="shared" si="0"/>
        <v>44373646.939999998</v>
      </c>
      <c r="E5" s="8">
        <f t="shared" si="0"/>
        <v>31265959.710000001</v>
      </c>
      <c r="F5" s="8">
        <f t="shared" si="0"/>
        <v>31265959.710000001</v>
      </c>
      <c r="G5" s="8">
        <f t="shared" si="0"/>
        <v>13107687.229999999</v>
      </c>
    </row>
    <row r="6" spans="1:7">
      <c r="A6" s="18" t="s">
        <v>324</v>
      </c>
      <c r="B6" s="9">
        <v>2769274.02</v>
      </c>
      <c r="C6" s="9">
        <v>10620.56</v>
      </c>
      <c r="D6" s="9">
        <f>B6+C6</f>
        <v>2779894.58</v>
      </c>
      <c r="E6" s="9">
        <v>1923044.54</v>
      </c>
      <c r="F6" s="9">
        <v>1923044.54</v>
      </c>
      <c r="G6" s="9">
        <f>D6-E6</f>
        <v>856850.04</v>
      </c>
    </row>
    <row r="7" spans="1:7">
      <c r="A7" s="18" t="s">
        <v>325</v>
      </c>
      <c r="B7" s="9">
        <v>29012020.23</v>
      </c>
      <c r="C7" s="9">
        <v>3248894.56</v>
      </c>
      <c r="D7" s="9">
        <f t="shared" ref="D7:D13" si="1">B7+C7</f>
        <v>32260914.789999999</v>
      </c>
      <c r="E7" s="9">
        <v>23218944.27</v>
      </c>
      <c r="F7" s="9">
        <v>23218944.27</v>
      </c>
      <c r="G7" s="9">
        <f t="shared" ref="G7:G13" si="2">D7-E7</f>
        <v>9041970.5199999996</v>
      </c>
    </row>
    <row r="8" spans="1:7">
      <c r="A8" s="18" t="s">
        <v>326</v>
      </c>
      <c r="B8" s="9">
        <v>8780679.0099999998</v>
      </c>
      <c r="C8" s="9">
        <v>552158.56000000006</v>
      </c>
      <c r="D8" s="9">
        <f t="shared" si="1"/>
        <v>9332837.5700000003</v>
      </c>
      <c r="E8" s="9">
        <v>6123970.9000000004</v>
      </c>
      <c r="F8" s="9">
        <v>6123970.9000000004</v>
      </c>
      <c r="G8" s="9">
        <f t="shared" si="2"/>
        <v>3208866.67</v>
      </c>
    </row>
    <row r="9" spans="1:7">
      <c r="A9" s="18" t="s">
        <v>90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91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92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93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94</v>
      </c>
      <c r="B15" s="9"/>
      <c r="C15" s="9"/>
      <c r="D15" s="9"/>
      <c r="E15" s="9"/>
      <c r="F15" s="9"/>
      <c r="G15" s="9"/>
    </row>
    <row r="16" spans="1:7">
      <c r="A16" s="19" t="s">
        <v>95</v>
      </c>
      <c r="B16" s="8">
        <f>SUM(B17:B24)</f>
        <v>0</v>
      </c>
      <c r="C16" s="8">
        <f t="shared" ref="C16:G16" si="3">SUM(C17:C24)</f>
        <v>26119130.330000002</v>
      </c>
      <c r="D16" s="8">
        <f t="shared" si="3"/>
        <v>26119130.330000002</v>
      </c>
      <c r="E16" s="8">
        <f t="shared" si="3"/>
        <v>19813103.059999999</v>
      </c>
      <c r="F16" s="8">
        <f t="shared" si="3"/>
        <v>19813103.059999999</v>
      </c>
      <c r="G16" s="8">
        <f t="shared" si="3"/>
        <v>6306027.2700000033</v>
      </c>
    </row>
    <row r="17" spans="1:7">
      <c r="A17" s="18" t="s">
        <v>324</v>
      </c>
      <c r="B17" s="9">
        <v>0</v>
      </c>
      <c r="C17" s="9">
        <v>1060540.29</v>
      </c>
      <c r="D17" s="9">
        <f>B17+C17</f>
        <v>1060540.29</v>
      </c>
      <c r="E17" s="9">
        <v>436266.33</v>
      </c>
      <c r="F17" s="9">
        <v>436266.33</v>
      </c>
      <c r="G17" s="9">
        <f t="shared" ref="G17:G24" si="4">D17-E17</f>
        <v>624273.96</v>
      </c>
    </row>
    <row r="18" spans="1:7">
      <c r="A18" s="18" t="s">
        <v>325</v>
      </c>
      <c r="B18" s="9">
        <v>0</v>
      </c>
      <c r="C18" s="9">
        <v>19589404.420000002</v>
      </c>
      <c r="D18" s="9">
        <f t="shared" ref="D18:D24" si="5">B18+C18</f>
        <v>19589404.420000002</v>
      </c>
      <c r="E18" s="9">
        <v>16681228.199999999</v>
      </c>
      <c r="F18" s="9">
        <v>16681228.199999999</v>
      </c>
      <c r="G18" s="9">
        <f t="shared" si="4"/>
        <v>2908176.2200000025</v>
      </c>
    </row>
    <row r="19" spans="1:7">
      <c r="A19" s="18" t="s">
        <v>326</v>
      </c>
      <c r="B19" s="9">
        <v>0</v>
      </c>
      <c r="C19" s="9">
        <v>5469185.6200000001</v>
      </c>
      <c r="D19" s="9">
        <f t="shared" si="5"/>
        <v>5469185.6200000001</v>
      </c>
      <c r="E19" s="9">
        <v>2695608.53</v>
      </c>
      <c r="F19" s="9">
        <v>2695608.53</v>
      </c>
      <c r="G19" s="9">
        <f t="shared" si="4"/>
        <v>2773577.0900000003</v>
      </c>
    </row>
    <row r="20" spans="1:7">
      <c r="A20" s="18" t="s">
        <v>90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91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92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93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40561973.259999998</v>
      </c>
      <c r="C26" s="8">
        <f t="shared" ref="C26:G26" si="6">C5+C16</f>
        <v>29930804.010000002</v>
      </c>
      <c r="D26" s="8">
        <f t="shared" si="6"/>
        <v>70492777.269999996</v>
      </c>
      <c r="E26" s="8">
        <f t="shared" si="6"/>
        <v>51079062.769999996</v>
      </c>
      <c r="F26" s="8">
        <f t="shared" si="6"/>
        <v>51079062.769999996</v>
      </c>
      <c r="G26" s="8">
        <f t="shared" si="6"/>
        <v>19413714.5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showGridLines="0" workbookViewId="0">
      <selection activeCell="H80" sqref="A1:H80"/>
    </sheetView>
  </sheetViews>
  <sheetFormatPr baseColWidth="10" defaultColWidth="12" defaultRowHeight="10.199999999999999"/>
  <cols>
    <col min="1" max="1" width="5.77734375" style="11" customWidth="1"/>
    <col min="2" max="2" width="65.77734375" style="11" customWidth="1"/>
    <col min="3" max="8" width="17.77734375" style="11" customWidth="1"/>
    <col min="9" max="16384" width="12" style="11"/>
  </cols>
  <sheetData>
    <row r="1" spans="1:8" ht="54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0.399999999999999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96</v>
      </c>
      <c r="B5" s="80"/>
      <c r="C5" s="8">
        <f>C6+C16+C25+C36</f>
        <v>40561973.259999998</v>
      </c>
      <c r="D5" s="8">
        <f t="shared" ref="D5:H5" si="0">D6+D16+D25+D36</f>
        <v>3811673.68</v>
      </c>
      <c r="E5" s="8">
        <f t="shared" si="0"/>
        <v>44373646.939999998</v>
      </c>
      <c r="F5" s="8">
        <f t="shared" si="0"/>
        <v>31265959.710000001</v>
      </c>
      <c r="G5" s="8">
        <f t="shared" si="0"/>
        <v>31265959.710000001</v>
      </c>
      <c r="H5" s="8">
        <f t="shared" si="0"/>
        <v>13107687.229999997</v>
      </c>
    </row>
    <row r="6" spans="1:8" ht="12.75" customHeight="1">
      <c r="A6" s="58" t="s">
        <v>97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ht="10.8">
      <c r="A7" s="46" t="s">
        <v>265</v>
      </c>
      <c r="B7" s="40" t="s">
        <v>98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 ht="10.8">
      <c r="A8" s="46" t="s">
        <v>266</v>
      </c>
      <c r="B8" s="40" t="s">
        <v>99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 ht="10.8">
      <c r="A9" s="46" t="s">
        <v>267</v>
      </c>
      <c r="B9" s="40" t="s">
        <v>100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 ht="10.8">
      <c r="A10" s="46" t="s">
        <v>268</v>
      </c>
      <c r="B10" s="40" t="s">
        <v>101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 ht="10.8">
      <c r="A11" s="46" t="s">
        <v>269</v>
      </c>
      <c r="B11" s="40" t="s">
        <v>102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 ht="10.8">
      <c r="A12" s="46" t="s">
        <v>270</v>
      </c>
      <c r="B12" s="40" t="s">
        <v>103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 ht="10.8">
      <c r="A13" s="46" t="s">
        <v>271</v>
      </c>
      <c r="B13" s="40" t="s">
        <v>104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 ht="10.8">
      <c r="A14" s="46" t="s">
        <v>272</v>
      </c>
      <c r="B14" s="40" t="s">
        <v>105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3.2">
      <c r="A16" s="58" t="s">
        <v>106</v>
      </c>
      <c r="B16" s="73"/>
      <c r="C16" s="8">
        <f>SUM(C17:C23)</f>
        <v>40561973.259999998</v>
      </c>
      <c r="D16" s="8">
        <f t="shared" ref="D16:G16" si="4">SUM(D17:D23)</f>
        <v>3811673.68</v>
      </c>
      <c r="E16" s="8">
        <f t="shared" si="4"/>
        <v>44373646.939999998</v>
      </c>
      <c r="F16" s="8">
        <f t="shared" si="4"/>
        <v>31265959.710000001</v>
      </c>
      <c r="G16" s="8">
        <f t="shared" si="4"/>
        <v>31265959.710000001</v>
      </c>
      <c r="H16" s="8">
        <f t="shared" si="3"/>
        <v>13107687.229999997</v>
      </c>
    </row>
    <row r="17" spans="1:8" ht="10.8">
      <c r="A17" s="46" t="s">
        <v>273</v>
      </c>
      <c r="B17" s="40" t="s">
        <v>107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 ht="10.8">
      <c r="A18" s="46" t="s">
        <v>274</v>
      </c>
      <c r="B18" s="40" t="s">
        <v>108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 ht="10.8">
      <c r="A19" s="46" t="s">
        <v>275</v>
      </c>
      <c r="B19" s="40" t="s">
        <v>109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 ht="10.8">
      <c r="A20" s="46" t="s">
        <v>276</v>
      </c>
      <c r="B20" s="40" t="s">
        <v>110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 ht="10.8">
      <c r="A21" s="46" t="s">
        <v>277</v>
      </c>
      <c r="B21" s="40" t="s">
        <v>111</v>
      </c>
      <c r="C21" s="9">
        <v>40561973.259999998</v>
      </c>
      <c r="D21" s="9">
        <v>3811673.68</v>
      </c>
      <c r="E21" s="9">
        <f t="shared" si="5"/>
        <v>44373646.939999998</v>
      </c>
      <c r="F21" s="9">
        <v>31265959.710000001</v>
      </c>
      <c r="G21" s="9">
        <v>31265959.710000001</v>
      </c>
      <c r="H21" s="9">
        <f t="shared" si="3"/>
        <v>13107687.229999997</v>
      </c>
    </row>
    <row r="22" spans="1:8" ht="10.8">
      <c r="A22" s="46" t="s">
        <v>278</v>
      </c>
      <c r="B22" s="40" t="s">
        <v>112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 ht="10.8">
      <c r="A23" s="46" t="s">
        <v>279</v>
      </c>
      <c r="B23" s="40" t="s">
        <v>113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3.2">
      <c r="A25" s="58" t="s">
        <v>114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ht="10.8">
      <c r="A26" s="46" t="s">
        <v>280</v>
      </c>
      <c r="B26" s="40" t="s">
        <v>115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 ht="10.8">
      <c r="A27" s="46" t="s">
        <v>281</v>
      </c>
      <c r="B27" s="40" t="s">
        <v>116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 ht="10.8">
      <c r="A28" s="46" t="s">
        <v>282</v>
      </c>
      <c r="B28" s="40" t="s">
        <v>117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 ht="10.8">
      <c r="A29" s="46" t="s">
        <v>283</v>
      </c>
      <c r="B29" s="40" t="s">
        <v>118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 ht="10.8">
      <c r="A30" s="46" t="s">
        <v>284</v>
      </c>
      <c r="B30" s="40" t="s">
        <v>119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 ht="10.8">
      <c r="A31" s="46" t="s">
        <v>285</v>
      </c>
      <c r="B31" s="40" t="s">
        <v>120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 ht="10.8">
      <c r="A32" s="46" t="s">
        <v>286</v>
      </c>
      <c r="B32" s="40" t="s">
        <v>121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 ht="10.8">
      <c r="A33" s="46" t="s">
        <v>287</v>
      </c>
      <c r="B33" s="40" t="s">
        <v>122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 ht="10.8">
      <c r="A34" s="46" t="s">
        <v>288</v>
      </c>
      <c r="B34" s="40" t="s">
        <v>123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3.2">
      <c r="A36" s="58" t="s">
        <v>124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ht="10.8">
      <c r="A37" s="46" t="s">
        <v>289</v>
      </c>
      <c r="B37" s="40" t="s">
        <v>125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0.399999999999999">
      <c r="A38" s="46" t="s">
        <v>290</v>
      </c>
      <c r="B38" s="48" t="s">
        <v>126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 ht="10.8">
      <c r="A39" s="46" t="s">
        <v>291</v>
      </c>
      <c r="B39" s="40" t="s">
        <v>127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 ht="10.8">
      <c r="A40" s="46" t="s">
        <v>292</v>
      </c>
      <c r="B40" s="40" t="s">
        <v>128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3.2">
      <c r="A42" s="58" t="s">
        <v>129</v>
      </c>
      <c r="B42" s="73"/>
      <c r="C42" s="8">
        <f>C43+C53+C62+C73</f>
        <v>0</v>
      </c>
      <c r="D42" s="8">
        <f t="shared" ref="D42:G42" si="10">D43+D53+D62+D73</f>
        <v>26119130.329999998</v>
      </c>
      <c r="E42" s="8">
        <f t="shared" si="10"/>
        <v>26119130.329999998</v>
      </c>
      <c r="F42" s="8">
        <f t="shared" si="10"/>
        <v>19813103.059999999</v>
      </c>
      <c r="G42" s="8">
        <f t="shared" si="10"/>
        <v>19813103.059999999</v>
      </c>
      <c r="H42" s="8">
        <f t="shared" si="3"/>
        <v>6306027.2699999996</v>
      </c>
    </row>
    <row r="43" spans="1:8" ht="13.2">
      <c r="A43" s="58" t="s">
        <v>97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 ht="10.8">
      <c r="A44" s="46" t="s">
        <v>293</v>
      </c>
      <c r="B44" s="40" t="s">
        <v>98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 ht="10.8">
      <c r="A45" s="46" t="s">
        <v>294</v>
      </c>
      <c r="B45" s="40" t="s">
        <v>99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 ht="10.8">
      <c r="A46" s="46" t="s">
        <v>295</v>
      </c>
      <c r="B46" s="40" t="s">
        <v>100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 ht="10.8">
      <c r="A47" s="46" t="s">
        <v>296</v>
      </c>
      <c r="B47" s="40" t="s">
        <v>101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 ht="10.8">
      <c r="A48" s="46" t="s">
        <v>297</v>
      </c>
      <c r="B48" s="40" t="s">
        <v>102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 ht="10.8">
      <c r="A49" s="46" t="s">
        <v>298</v>
      </c>
      <c r="B49" s="40" t="s">
        <v>103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 ht="10.8">
      <c r="A50" s="46" t="s">
        <v>299</v>
      </c>
      <c r="B50" s="40" t="s">
        <v>104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 ht="10.8">
      <c r="A51" s="46" t="s">
        <v>300</v>
      </c>
      <c r="B51" s="40" t="s">
        <v>105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3.2">
      <c r="A53" s="58" t="s">
        <v>106</v>
      </c>
      <c r="B53" s="73"/>
      <c r="C53" s="8">
        <f>SUM(C54:C60)</f>
        <v>0</v>
      </c>
      <c r="D53" s="8">
        <f t="shared" ref="D53:G53" si="13">SUM(D54:D60)</f>
        <v>26119130.329999998</v>
      </c>
      <c r="E53" s="8">
        <f t="shared" si="13"/>
        <v>26119130.329999998</v>
      </c>
      <c r="F53" s="8">
        <f t="shared" si="13"/>
        <v>19813103.059999999</v>
      </c>
      <c r="G53" s="8">
        <f t="shared" si="13"/>
        <v>19813103.059999999</v>
      </c>
      <c r="H53" s="8">
        <f t="shared" si="3"/>
        <v>6306027.2699999996</v>
      </c>
    </row>
    <row r="54" spans="1:8" ht="10.8">
      <c r="A54" s="46" t="s">
        <v>301</v>
      </c>
      <c r="B54" s="40" t="s">
        <v>107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 ht="10.8">
      <c r="A55" s="46" t="s">
        <v>302</v>
      </c>
      <c r="B55" s="40" t="s">
        <v>108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 ht="10.8">
      <c r="A56" s="46" t="s">
        <v>303</v>
      </c>
      <c r="B56" s="40" t="s">
        <v>109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 ht="10.8">
      <c r="A57" s="46" t="s">
        <v>304</v>
      </c>
      <c r="B57" s="40" t="s">
        <v>110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 ht="10.8">
      <c r="A58" s="46" t="s">
        <v>305</v>
      </c>
      <c r="B58" s="40" t="s">
        <v>111</v>
      </c>
      <c r="C58" s="9">
        <v>0</v>
      </c>
      <c r="D58" s="9">
        <v>26119130.329999998</v>
      </c>
      <c r="E58" s="9">
        <f t="shared" si="14"/>
        <v>26119130.329999998</v>
      </c>
      <c r="F58" s="9">
        <v>19813103.059999999</v>
      </c>
      <c r="G58" s="9">
        <v>19813103.059999999</v>
      </c>
      <c r="H58" s="9">
        <f t="shared" si="3"/>
        <v>6306027.2699999996</v>
      </c>
    </row>
    <row r="59" spans="1:8" ht="10.8">
      <c r="A59" s="46" t="s">
        <v>306</v>
      </c>
      <c r="B59" s="40" t="s">
        <v>112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 ht="10.8">
      <c r="A60" s="46" t="s">
        <v>307</v>
      </c>
      <c r="B60" s="40" t="s">
        <v>113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3.2">
      <c r="A62" s="58" t="s">
        <v>114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ht="10.8">
      <c r="A63" s="46" t="s">
        <v>308</v>
      </c>
      <c r="B63" s="40" t="s">
        <v>115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 ht="10.8">
      <c r="A64" s="46" t="s">
        <v>309</v>
      </c>
      <c r="B64" s="40" t="s">
        <v>116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 ht="10.8">
      <c r="A65" s="46" t="s">
        <v>310</v>
      </c>
      <c r="B65" s="40" t="s">
        <v>117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 ht="10.8">
      <c r="A66" s="46" t="s">
        <v>311</v>
      </c>
      <c r="B66" s="40" t="s">
        <v>118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 ht="10.8">
      <c r="A67" s="46" t="s">
        <v>312</v>
      </c>
      <c r="B67" s="40" t="s">
        <v>119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 ht="10.8">
      <c r="A68" s="46" t="s">
        <v>313</v>
      </c>
      <c r="B68" s="40" t="s">
        <v>120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 ht="10.8">
      <c r="A69" s="46" t="s">
        <v>314</v>
      </c>
      <c r="B69" s="40" t="s">
        <v>121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 ht="10.8">
      <c r="A70" s="46" t="s">
        <v>315</v>
      </c>
      <c r="B70" s="40" t="s">
        <v>122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 ht="10.8">
      <c r="A71" s="46" t="s">
        <v>316</v>
      </c>
      <c r="B71" s="40" t="s">
        <v>123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3.2">
      <c r="A73" s="58" t="s">
        <v>124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ht="10.8">
      <c r="A74" s="46" t="s">
        <v>317</v>
      </c>
      <c r="B74" s="40" t="s">
        <v>125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0.399999999999999">
      <c r="A75" s="46" t="s">
        <v>318</v>
      </c>
      <c r="B75" s="48" t="s">
        <v>126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 ht="10.8">
      <c r="A76" s="46" t="s">
        <v>319</v>
      </c>
      <c r="B76" s="40" t="s">
        <v>127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 ht="10.8">
      <c r="A77" s="46" t="s">
        <v>320</v>
      </c>
      <c r="B77" s="40" t="s">
        <v>128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3.2">
      <c r="A79" s="58" t="s">
        <v>83</v>
      </c>
      <c r="B79" s="73"/>
      <c r="C79" s="8">
        <f>C5+C42</f>
        <v>40561973.259999998</v>
      </c>
      <c r="D79" s="8">
        <f t="shared" ref="D79:H79" si="20">D5+D42</f>
        <v>29930804.009999998</v>
      </c>
      <c r="E79" s="8">
        <f t="shared" si="20"/>
        <v>70492777.269999996</v>
      </c>
      <c r="F79" s="8">
        <f t="shared" si="20"/>
        <v>51079062.769999996</v>
      </c>
      <c r="G79" s="8">
        <f t="shared" si="20"/>
        <v>51079062.769999996</v>
      </c>
      <c r="H79" s="8">
        <f t="shared" si="20"/>
        <v>19413714.499999996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showGridLines="0" tabSelected="1" workbookViewId="0">
      <selection activeCell="A25" sqref="A24:A25"/>
    </sheetView>
  </sheetViews>
  <sheetFormatPr baseColWidth="10" defaultColWidth="12" defaultRowHeight="10.199999999999999"/>
  <cols>
    <col min="1" max="1" width="56.77734375" style="11" customWidth="1"/>
    <col min="2" max="7" width="16.7773437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130</v>
      </c>
      <c r="F3" s="14" t="s">
        <v>86</v>
      </c>
      <c r="G3" s="26" t="s">
        <v>7</v>
      </c>
    </row>
    <row r="4" spans="1:7">
      <c r="A4" s="27" t="s">
        <v>131</v>
      </c>
      <c r="B4" s="28">
        <f>B5+B6+B7+B10+B11+B14</f>
        <v>32150473.120000001</v>
      </c>
      <c r="C4" s="28">
        <f t="shared" ref="C4:G4" si="0">C5+C6+C7+C10+C11+C14</f>
        <v>606382.47</v>
      </c>
      <c r="D4" s="28">
        <f t="shared" si="0"/>
        <v>32756855.59</v>
      </c>
      <c r="E4" s="28">
        <f t="shared" si="0"/>
        <v>25394177.43</v>
      </c>
      <c r="F4" s="28">
        <f t="shared" si="0"/>
        <v>25394177.43</v>
      </c>
      <c r="G4" s="28">
        <f t="shared" si="0"/>
        <v>7362678.1600000001</v>
      </c>
    </row>
    <row r="5" spans="1:7">
      <c r="A5" s="29" t="s">
        <v>132</v>
      </c>
      <c r="B5" s="9">
        <v>32150473.120000001</v>
      </c>
      <c r="C5" s="9">
        <v>606382.47</v>
      </c>
      <c r="D5" s="8">
        <f>B5+C5</f>
        <v>32756855.59</v>
      </c>
      <c r="E5" s="9">
        <v>25394177.43</v>
      </c>
      <c r="F5" s="9">
        <v>25394177.43</v>
      </c>
      <c r="G5" s="8">
        <f>D5-E5</f>
        <v>7362678.1600000001</v>
      </c>
    </row>
    <row r="6" spans="1:7">
      <c r="A6" s="29" t="s">
        <v>133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134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135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136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137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0.399999999999999">
      <c r="A11" s="29" t="s">
        <v>138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139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140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141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142</v>
      </c>
      <c r="B16" s="8">
        <f>B17+B18+B19+B22+B23+B26</f>
        <v>0</v>
      </c>
      <c r="C16" s="8">
        <f t="shared" ref="C16:G16" si="6">C17+C18+C19+C22+C23+C26</f>
        <v>9290275.8499999996</v>
      </c>
      <c r="D16" s="8">
        <f t="shared" si="6"/>
        <v>9290275.8499999996</v>
      </c>
      <c r="E16" s="8">
        <f t="shared" si="6"/>
        <v>5739500.6399999997</v>
      </c>
      <c r="F16" s="8">
        <f t="shared" si="6"/>
        <v>5739500.6399999997</v>
      </c>
      <c r="G16" s="8">
        <f t="shared" si="6"/>
        <v>3550775.21</v>
      </c>
    </row>
    <row r="17" spans="1:7">
      <c r="A17" s="29" t="s">
        <v>132</v>
      </c>
      <c r="B17" s="9">
        <v>0</v>
      </c>
      <c r="C17" s="9">
        <v>9290275.8499999996</v>
      </c>
      <c r="D17" s="8">
        <f t="shared" ref="D17:D18" si="7">B17+C17</f>
        <v>9290275.8499999996</v>
      </c>
      <c r="E17" s="9">
        <v>5739500.6399999997</v>
      </c>
      <c r="F17" s="9">
        <v>5739500.6399999997</v>
      </c>
      <c r="G17" s="8">
        <f t="shared" ref="G17:G26" si="8">D17-E17</f>
        <v>3550775.21</v>
      </c>
    </row>
    <row r="18" spans="1:7">
      <c r="A18" s="29" t="s">
        <v>133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134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135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136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137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0.399999999999999">
      <c r="A23" s="29" t="s">
        <v>138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139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140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141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143</v>
      </c>
      <c r="B27" s="8">
        <f>B4+B16</f>
        <v>32150473.120000001</v>
      </c>
      <c r="C27" s="8">
        <f t="shared" ref="C27:G27" si="13">C4+C16</f>
        <v>9896658.3200000003</v>
      </c>
      <c r="D27" s="8">
        <f t="shared" si="13"/>
        <v>42047131.439999998</v>
      </c>
      <c r="E27" s="8">
        <f t="shared" si="13"/>
        <v>31133678.07</v>
      </c>
      <c r="F27" s="8">
        <f t="shared" si="13"/>
        <v>31133678.07</v>
      </c>
      <c r="G27" s="8">
        <f t="shared" si="13"/>
        <v>10913453.370000001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2020-10-12T20:43:14Z</cp:lastPrinted>
  <dcterms:created xsi:type="dcterms:W3CDTF">2017-01-11T17:22:36Z</dcterms:created>
  <dcterms:modified xsi:type="dcterms:W3CDTF">2020-10-22T19:46:15Z</dcterms:modified>
</cp:coreProperties>
</file>